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eo\Google Drive\COMMESSE\01_2020_SCHUECO_PVC_ENI\Calcolo costi finanziari\"/>
    </mc:Choice>
  </mc:AlternateContent>
  <xr:revisionPtr revIDLastSave="0" documentId="13_ncr:1_{DCB2BC4D-793D-4BC0-BB42-F8386F6F3128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RIVENDITORE-INSTALLATORE" sheetId="3" r:id="rId1"/>
    <sheet name="scelta iva" sheetId="9" state="hidden" r:id="rId2"/>
  </sheets>
  <definedNames>
    <definedName name="_xlnm._FilterDatabase" localSheetId="1" hidden="1">'scelta iva'!$A$1:$A$3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8" i="3" s="1"/>
  <c r="N80" i="3" l="1"/>
  <c r="O80" i="3" s="1"/>
  <c r="N79" i="3"/>
  <c r="O79" i="3" s="1"/>
  <c r="N74" i="3"/>
  <c r="O74" i="3" s="1"/>
  <c r="N75" i="3"/>
  <c r="O75" i="3" s="1"/>
  <c r="O81" i="3" l="1"/>
  <c r="D11" i="3" s="1"/>
  <c r="D12" i="3" s="1"/>
  <c r="D13" i="3" s="1"/>
  <c r="O76" i="3"/>
  <c r="D9" i="3" l="1"/>
  <c r="D10" i="3" s="1"/>
  <c r="D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ella2" description="Connessione alla query 'Tabella2' nella cartella di lavoro." type="5" refreshedVersion="6" background="1" saveData="1">
    <dbPr connection="Provider=Microsoft.Mashup.OleDb.1;Data Source=$Workbook$;Location=Tabella2;Extended Properties=&quot;&quot;" command="SELECT * FROM [Tabella2]"/>
  </connection>
</connections>
</file>

<file path=xl/sharedStrings.xml><?xml version="1.0" encoding="utf-8"?>
<sst xmlns="http://schemas.openxmlformats.org/spreadsheetml/2006/main" count="26" uniqueCount="21">
  <si>
    <t>PREVENTIVATORE</t>
  </si>
  <si>
    <t>Vendita totale infissi</t>
  </si>
  <si>
    <t>Posa d'opera</t>
  </si>
  <si>
    <t>Beni non significativi</t>
  </si>
  <si>
    <t>Beni significativi</t>
  </si>
  <si>
    <t>Mano d'opera</t>
  </si>
  <si>
    <t>Imponibile al 10%</t>
  </si>
  <si>
    <t>imponibile al 22%</t>
  </si>
  <si>
    <t>Quota cliente</t>
  </si>
  <si>
    <t>Totale dovuto dal cliente</t>
  </si>
  <si>
    <t>Compilare</t>
  </si>
  <si>
    <t>Totale IVA in %</t>
  </si>
  <si>
    <t>Imponibile</t>
  </si>
  <si>
    <t>Totale fattura (con cessione)</t>
  </si>
  <si>
    <t>Costo di Attualizzazione (esente IVA)</t>
  </si>
  <si>
    <t>Totale fattura (senza cessione)</t>
  </si>
  <si>
    <t>Costi di gestione (IVA compresa)</t>
  </si>
  <si>
    <t>CALCOLO IVA PONDERATA (senza cessione)</t>
  </si>
  <si>
    <t>CALCOLO IVA PONDERATA(con cessione)</t>
  </si>
  <si>
    <t>SELEZIONARE IVA</t>
  </si>
  <si>
    <t>10% - 22%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</si>
</sst>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0" xfId="0" applyNumberForma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textRotation="45"/>
    </xf>
    <xf numFmtId="164" fontId="2" fillId="4" borderId="0" xfId="0" applyNumberFormat="1" applyFont="1" applyFill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right"/>
    </xf>
    <xf numFmtId="10" fontId="2" fillId="4" borderId="1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center" vertical="center" textRotation="90"/>
    </xf>
  </cellXfs>
  <cellStyles count="2">
    <cellStyle name="Normale" xfId="0" builtinId="0"/>
    <cellStyle name="Percentuale" xfId="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1:A3" totalsRowShown="0" headerRowDxfId="0">
  <autoFilter ref="A1:A3" xr:uid="{00000000-0009-0000-0100-000002000000}"/>
  <tableColumns count="1">
    <tableColumn id="1" xr3:uid="{00000000-0010-0000-0000-000001000000}" name="SELEZIONARE IV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workbookViewId="0">
      <selection activeCell="G4" sqref="G4"/>
    </sheetView>
  </sheetViews>
  <sheetFormatPr defaultRowHeight="15" x14ac:dyDescent="0.2"/>
  <cols>
    <col min="1" max="1" width="5.28515625" style="1" customWidth="1"/>
    <col min="2" max="2" width="50.7109375" style="1" bestFit="1" customWidth="1"/>
    <col min="3" max="3" width="16" style="1" customWidth="1"/>
    <col min="4" max="4" width="23.85546875" style="1" customWidth="1"/>
    <col min="5" max="5" width="3" style="1" customWidth="1"/>
    <col min="6" max="6" width="2.140625" style="1" customWidth="1"/>
    <col min="7" max="7" width="22.5703125" style="1" customWidth="1"/>
    <col min="8" max="8" width="9.140625" style="1"/>
    <col min="9" max="9" width="13.85546875" style="1" customWidth="1"/>
    <col min="10" max="10" width="8.28515625" style="1" customWidth="1"/>
    <col min="11" max="11" width="22.85546875" style="1" customWidth="1"/>
    <col min="12" max="12" width="17.7109375" style="1" customWidth="1"/>
    <col min="13" max="13" width="3.7109375" style="1" customWidth="1"/>
    <col min="14" max="16384" width="9.140625" style="1"/>
  </cols>
  <sheetData>
    <row r="1" spans="1:12" ht="15.75" x14ac:dyDescent="0.25">
      <c r="A1" s="25" t="s">
        <v>0</v>
      </c>
      <c r="B1" s="25"/>
      <c r="C1" s="25"/>
      <c r="D1" s="25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0.25" customHeight="1" x14ac:dyDescent="0.25">
      <c r="A3" s="31" t="s">
        <v>10</v>
      </c>
      <c r="B3" s="32" t="s">
        <v>1</v>
      </c>
      <c r="C3" s="32"/>
      <c r="D3" s="33">
        <v>8500</v>
      </c>
      <c r="E3" s="11"/>
      <c r="F3" s="11"/>
      <c r="G3" s="19" t="s">
        <v>19</v>
      </c>
      <c r="H3" s="11"/>
      <c r="I3" s="11"/>
      <c r="J3" s="11"/>
      <c r="K3" s="11"/>
      <c r="L3" s="11"/>
    </row>
    <row r="4" spans="1:12" x14ac:dyDescent="0.2">
      <c r="A4" s="34"/>
      <c r="B4" s="32" t="s">
        <v>2</v>
      </c>
      <c r="C4" s="32"/>
      <c r="D4" s="33">
        <v>1000</v>
      </c>
      <c r="E4" s="11"/>
      <c r="F4" s="11"/>
      <c r="G4" s="24" t="s">
        <v>20</v>
      </c>
      <c r="H4" s="11"/>
      <c r="I4" s="11"/>
      <c r="J4" s="11"/>
      <c r="K4" s="11"/>
      <c r="L4" s="11"/>
    </row>
    <row r="5" spans="1:12" x14ac:dyDescent="0.2">
      <c r="A5" s="34"/>
      <c r="B5" s="32" t="s">
        <v>4</v>
      </c>
      <c r="C5" s="32"/>
      <c r="D5" s="33">
        <v>7000</v>
      </c>
      <c r="E5" s="11"/>
      <c r="F5" s="11"/>
      <c r="G5" s="11"/>
      <c r="H5" s="11"/>
      <c r="I5" s="11"/>
      <c r="J5" s="11"/>
      <c r="K5" s="11"/>
      <c r="L5" s="11"/>
    </row>
    <row r="6" spans="1:12" x14ac:dyDescent="0.2">
      <c r="A6" s="35"/>
      <c r="B6" s="32" t="s">
        <v>3</v>
      </c>
      <c r="C6" s="32"/>
      <c r="D6" s="33">
        <v>500</v>
      </c>
      <c r="E6" s="11"/>
      <c r="F6" s="11"/>
      <c r="G6" s="11"/>
      <c r="H6" s="11"/>
      <c r="I6" s="11"/>
      <c r="J6" s="11"/>
      <c r="K6" s="11"/>
      <c r="L6" s="21"/>
    </row>
    <row r="7" spans="1:12" x14ac:dyDescent="0.2">
      <c r="A7" s="20"/>
      <c r="B7" s="9" t="s">
        <v>5</v>
      </c>
      <c r="C7" s="9"/>
      <c r="D7" s="10">
        <f>IF((D3-D5)&lt;0,"ERRORE: BENI SIGNIFICATIVI &lt; o = VENDITA INFISSI",D3+D4-D5)</f>
        <v>2500</v>
      </c>
      <c r="E7" s="11"/>
      <c r="F7" s="11"/>
      <c r="G7" s="11"/>
      <c r="H7" s="11"/>
      <c r="I7" s="11"/>
      <c r="J7" s="11"/>
      <c r="K7" s="11"/>
      <c r="L7" s="11"/>
    </row>
    <row r="8" spans="1:12" ht="15.75" x14ac:dyDescent="0.25">
      <c r="A8" s="11"/>
      <c r="B8" s="14" t="s">
        <v>12</v>
      </c>
      <c r="C8" s="14"/>
      <c r="D8" s="15">
        <f>IF((D3-D5)&lt;0,"ERRORE",SUM(D5:D7))</f>
        <v>10000</v>
      </c>
      <c r="E8" s="11"/>
      <c r="F8" s="11"/>
      <c r="G8" s="11"/>
      <c r="H8" s="11"/>
      <c r="I8" s="11"/>
      <c r="J8" s="11"/>
      <c r="K8" s="11"/>
      <c r="L8" s="11"/>
    </row>
    <row r="9" spans="1:12" ht="15.75" x14ac:dyDescent="0.25">
      <c r="A9" s="11"/>
      <c r="B9" s="17" t="s">
        <v>15</v>
      </c>
      <c r="C9" s="17"/>
      <c r="D9" s="5">
        <f>IF(G4=10%,D8*110%,D8*(1+O76))</f>
        <v>11480.000000000002</v>
      </c>
      <c r="E9" s="11"/>
      <c r="F9" s="11"/>
      <c r="G9" s="13"/>
      <c r="H9" s="13"/>
      <c r="I9" s="13"/>
      <c r="J9" s="13"/>
      <c r="K9" s="13"/>
      <c r="L9" s="13"/>
    </row>
    <row r="10" spans="1:12" ht="15.75" x14ac:dyDescent="0.25">
      <c r="A10" s="11"/>
      <c r="B10" s="17" t="s">
        <v>16</v>
      </c>
      <c r="C10" s="17"/>
      <c r="D10" s="5">
        <f>D11-D9</f>
        <v>1273.9999999999964</v>
      </c>
      <c r="E10" s="11"/>
      <c r="F10" s="11"/>
      <c r="G10" s="13"/>
      <c r="H10" s="13"/>
      <c r="I10" s="13"/>
      <c r="J10" s="13"/>
      <c r="K10" s="13"/>
      <c r="L10" s="13"/>
    </row>
    <row r="11" spans="1:12" ht="15.75" x14ac:dyDescent="0.25">
      <c r="A11" s="11"/>
      <c r="B11" s="8" t="s">
        <v>13</v>
      </c>
      <c r="C11" s="8"/>
      <c r="D11" s="6">
        <f>IF(G4=10%,(D8*113%)*110%,(D8*113%)*(1+O81))</f>
        <v>12753.999999999998</v>
      </c>
      <c r="E11" s="11"/>
      <c r="F11" s="11"/>
      <c r="G11" s="13"/>
      <c r="H11" s="13"/>
      <c r="I11" s="13"/>
      <c r="J11" s="13"/>
      <c r="K11" s="13"/>
      <c r="L11" s="13"/>
    </row>
    <row r="12" spans="1:12" ht="15.75" x14ac:dyDescent="0.25">
      <c r="A12" s="11"/>
      <c r="B12" s="17" t="s">
        <v>8</v>
      </c>
      <c r="C12" s="17"/>
      <c r="D12" s="5">
        <f>D11/2</f>
        <v>6376.9999999999991</v>
      </c>
      <c r="E12" s="11"/>
      <c r="F12" s="11"/>
      <c r="G12" s="13"/>
      <c r="H12" s="13"/>
      <c r="I12" s="13"/>
      <c r="J12" s="13"/>
      <c r="K12" s="13"/>
      <c r="L12" s="13"/>
    </row>
    <row r="13" spans="1:12" ht="15.75" x14ac:dyDescent="0.25">
      <c r="A13" s="11"/>
      <c r="B13" s="17" t="s">
        <v>14</v>
      </c>
      <c r="C13" s="16">
        <v>0.16400000000000001</v>
      </c>
      <c r="D13" s="5">
        <f>(D12)*C13</f>
        <v>1045.828</v>
      </c>
      <c r="E13" s="11"/>
      <c r="F13" s="11"/>
      <c r="G13" s="13"/>
      <c r="H13" s="13"/>
      <c r="I13" s="13"/>
      <c r="J13" s="13"/>
      <c r="K13" s="13"/>
      <c r="L13" s="13"/>
    </row>
    <row r="14" spans="1:12" ht="15.75" x14ac:dyDescent="0.25">
      <c r="A14" s="11"/>
      <c r="B14" s="17" t="s">
        <v>9</v>
      </c>
      <c r="C14" s="17"/>
      <c r="D14" s="5">
        <f>D12+D13</f>
        <v>7422.8279999999995</v>
      </c>
      <c r="E14" s="11"/>
      <c r="F14" s="11"/>
      <c r="G14" s="13"/>
      <c r="H14" s="13"/>
      <c r="I14" s="13"/>
      <c r="J14" s="13"/>
      <c r="K14" s="13"/>
      <c r="L14" s="13"/>
    </row>
    <row r="15" spans="1:12" ht="15.75" x14ac:dyDescent="0.25">
      <c r="A15" s="11"/>
      <c r="B15" s="11"/>
      <c r="C15" s="11"/>
      <c r="D15" s="11"/>
      <c r="E15" s="11"/>
      <c r="F15" s="11"/>
      <c r="G15" s="13"/>
      <c r="H15" s="13"/>
      <c r="I15" s="13"/>
      <c r="J15" s="13"/>
      <c r="K15" s="13"/>
      <c r="L15" s="13"/>
    </row>
    <row r="16" spans="1:12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5.75" x14ac:dyDescent="0.25">
      <c r="A17" s="11"/>
      <c r="B17" s="11"/>
      <c r="C17" s="11"/>
      <c r="D17" s="11"/>
      <c r="E17" s="11"/>
      <c r="F17" s="11"/>
      <c r="G17" s="13"/>
      <c r="H17" s="13"/>
      <c r="I17" s="13"/>
      <c r="J17" s="13"/>
      <c r="K17" s="13"/>
      <c r="L17" s="13"/>
    </row>
    <row r="18" spans="1:12" ht="15.75" x14ac:dyDescent="0.25">
      <c r="A18" s="11"/>
      <c r="B18" s="11"/>
      <c r="C18" s="11"/>
      <c r="D18" s="11"/>
      <c r="E18" s="11"/>
      <c r="F18" s="11"/>
      <c r="G18" s="13"/>
      <c r="H18" s="13"/>
      <c r="I18" s="13"/>
      <c r="J18" s="13"/>
      <c r="K18" s="13"/>
      <c r="L18" s="13"/>
    </row>
    <row r="19" spans="1:12" ht="15.75" x14ac:dyDescent="0.25">
      <c r="A19" s="11"/>
      <c r="B19" s="11"/>
      <c r="C19" s="11"/>
      <c r="D19" s="11"/>
      <c r="E19" s="11"/>
      <c r="F19" s="11"/>
      <c r="G19" s="13"/>
      <c r="H19" s="13"/>
      <c r="I19" s="13"/>
      <c r="J19" s="13"/>
      <c r="K19" s="13"/>
      <c r="L19" s="13"/>
    </row>
    <row r="20" spans="1:12" ht="18" customHeight="1" x14ac:dyDescent="0.25">
      <c r="A20" s="11"/>
      <c r="B20" s="11"/>
      <c r="C20" s="11"/>
      <c r="D20" s="11"/>
      <c r="E20" s="11"/>
      <c r="F20" s="11"/>
      <c r="G20" s="13"/>
      <c r="H20" s="13"/>
      <c r="I20" s="13"/>
      <c r="J20" s="13"/>
      <c r="K20" s="13"/>
      <c r="L20" s="13"/>
    </row>
    <row r="21" spans="1:12" ht="15.75" x14ac:dyDescent="0.25">
      <c r="A21" s="11"/>
      <c r="B21" s="11"/>
      <c r="C21" s="11"/>
      <c r="D21" s="11"/>
      <c r="E21" s="11"/>
      <c r="F21" s="11"/>
      <c r="G21" s="13"/>
      <c r="H21" s="13"/>
      <c r="I21" s="13"/>
      <c r="J21" s="13"/>
      <c r="K21" s="13"/>
      <c r="L21" s="13"/>
    </row>
    <row r="22" spans="1:12" ht="15.75" x14ac:dyDescent="0.25">
      <c r="A22" s="11"/>
      <c r="B22" s="13"/>
      <c r="C22" s="13"/>
      <c r="D22" s="13"/>
      <c r="E22" s="12"/>
      <c r="F22" s="12"/>
      <c r="G22" s="13"/>
      <c r="H22" s="13"/>
      <c r="I22" s="13"/>
      <c r="J22" s="13"/>
      <c r="K22" s="13"/>
      <c r="L22" s="13"/>
    </row>
    <row r="23" spans="1:12" ht="15.75" x14ac:dyDescent="0.25">
      <c r="A23" s="11"/>
      <c r="B23" s="13"/>
      <c r="C23" s="13"/>
      <c r="D23" s="13"/>
      <c r="E23" s="12"/>
      <c r="F23" s="12"/>
      <c r="G23" s="13"/>
      <c r="H23" s="13"/>
      <c r="I23" s="13"/>
      <c r="J23" s="13"/>
      <c r="K23" s="13"/>
      <c r="L23" s="13"/>
    </row>
    <row r="24" spans="1:12" ht="15.75" x14ac:dyDescent="0.25">
      <c r="A24" s="11"/>
      <c r="B24" s="13"/>
      <c r="C24" s="13"/>
      <c r="D24" s="13"/>
      <c r="E24" s="12"/>
      <c r="F24" s="12"/>
      <c r="G24" s="13"/>
      <c r="H24" s="13"/>
      <c r="I24" s="13"/>
      <c r="J24" s="13"/>
      <c r="K24" s="13"/>
      <c r="L24" s="13"/>
    </row>
    <row r="25" spans="1:12" ht="18" customHeight="1" x14ac:dyDescent="0.25">
      <c r="A25" s="11"/>
      <c r="B25" s="13"/>
      <c r="C25" s="13"/>
      <c r="D25" s="13"/>
      <c r="E25" s="12"/>
      <c r="F25" s="12"/>
      <c r="G25" s="13"/>
      <c r="H25" s="13"/>
      <c r="I25" s="13"/>
      <c r="J25" s="13"/>
      <c r="K25" s="13"/>
      <c r="L25" s="13"/>
    </row>
    <row r="26" spans="1:12" ht="15.75" x14ac:dyDescent="0.25">
      <c r="A26" s="11"/>
      <c r="B26" s="13"/>
      <c r="C26" s="13"/>
      <c r="D26" s="13"/>
      <c r="E26" s="12"/>
      <c r="F26" s="12"/>
      <c r="G26" s="13"/>
      <c r="H26" s="13"/>
      <c r="I26" s="13"/>
      <c r="J26" s="13"/>
      <c r="K26" s="13"/>
      <c r="L26" s="13"/>
    </row>
    <row r="27" spans="1:12" ht="15.75" x14ac:dyDescent="0.25">
      <c r="A27" s="11"/>
      <c r="B27" s="13"/>
      <c r="C27" s="13"/>
      <c r="D27" s="13"/>
      <c r="E27" s="12"/>
      <c r="F27" s="12"/>
      <c r="G27" s="13"/>
      <c r="H27" s="13"/>
      <c r="I27" s="13"/>
      <c r="J27" s="13"/>
      <c r="K27" s="13"/>
      <c r="L27" s="13"/>
    </row>
    <row r="28" spans="1:12" ht="15.75" x14ac:dyDescent="0.25">
      <c r="A28" s="11"/>
      <c r="B28" s="13"/>
      <c r="C28" s="13"/>
      <c r="D28" s="13"/>
      <c r="E28" s="12"/>
      <c r="F28" s="12"/>
      <c r="G28" s="13"/>
      <c r="H28" s="13"/>
      <c r="I28" s="13"/>
      <c r="J28" s="13"/>
      <c r="K28" s="13"/>
      <c r="L28" s="13"/>
    </row>
    <row r="29" spans="1:12" ht="15.75" x14ac:dyDescent="0.25">
      <c r="A29" s="11"/>
      <c r="B29" s="13"/>
      <c r="C29" s="13"/>
      <c r="D29" s="13"/>
      <c r="E29" s="12"/>
      <c r="F29" s="12"/>
      <c r="G29" s="13"/>
      <c r="H29" s="13"/>
      <c r="I29" s="13"/>
      <c r="J29" s="13"/>
      <c r="K29" s="13"/>
      <c r="L29" s="13"/>
    </row>
    <row r="30" spans="1:12" ht="15.75" x14ac:dyDescent="0.25">
      <c r="A30" s="11"/>
      <c r="B30" s="11"/>
      <c r="C30" s="11"/>
      <c r="D30" s="11"/>
      <c r="E30" s="11"/>
      <c r="F30" s="11"/>
      <c r="G30" s="13"/>
      <c r="H30" s="13"/>
      <c r="I30" s="13"/>
      <c r="J30" s="13"/>
      <c r="K30" s="13"/>
      <c r="L30" s="13"/>
    </row>
    <row r="31" spans="1:12" ht="15.75" x14ac:dyDescent="0.25">
      <c r="A31" s="11"/>
      <c r="B31" s="11"/>
      <c r="C31" s="11"/>
      <c r="D31" s="11"/>
      <c r="E31" s="11"/>
      <c r="F31" s="11"/>
      <c r="G31" s="13"/>
      <c r="H31" s="13"/>
      <c r="I31" s="13"/>
      <c r="J31" s="13"/>
      <c r="K31" s="13"/>
      <c r="L31" s="13"/>
    </row>
    <row r="32" spans="1:12" ht="15.75" x14ac:dyDescent="0.25">
      <c r="A32" s="11"/>
      <c r="B32" s="11"/>
      <c r="C32" s="11"/>
      <c r="D32" s="11"/>
      <c r="E32" s="11"/>
      <c r="F32" s="11"/>
      <c r="G32" s="13"/>
      <c r="H32" s="13"/>
      <c r="I32" s="13"/>
      <c r="J32" s="13"/>
      <c r="K32" s="13"/>
      <c r="L32" s="13"/>
    </row>
    <row r="33" spans="1:12" ht="15.75" x14ac:dyDescent="0.25">
      <c r="A33" s="11"/>
      <c r="B33" s="11"/>
      <c r="C33" s="11"/>
      <c r="D33" s="11"/>
      <c r="E33" s="11"/>
      <c r="F33" s="11"/>
      <c r="G33" s="13"/>
      <c r="H33" s="13"/>
      <c r="I33" s="13"/>
      <c r="J33" s="13"/>
      <c r="K33" s="13"/>
      <c r="L33" s="13"/>
    </row>
    <row r="34" spans="1:12" ht="15.75" x14ac:dyDescent="0.25">
      <c r="A34" s="11"/>
      <c r="B34" s="11"/>
      <c r="C34" s="11"/>
      <c r="D34" s="11"/>
      <c r="E34" s="11"/>
      <c r="F34" s="11"/>
      <c r="G34" s="13"/>
      <c r="H34" s="13"/>
      <c r="I34" s="13"/>
      <c r="J34" s="13"/>
      <c r="K34" s="13"/>
      <c r="L34" s="13"/>
    </row>
    <row r="35" spans="1:12" ht="15" customHeight="1" x14ac:dyDescent="0.25">
      <c r="A35" s="11"/>
      <c r="B35" s="11"/>
      <c r="C35" s="11"/>
      <c r="D35" s="11"/>
      <c r="E35" s="11"/>
      <c r="F35" s="11"/>
      <c r="G35" s="13"/>
      <c r="H35" s="13"/>
      <c r="I35" s="13"/>
      <c r="J35" s="13"/>
      <c r="K35" s="13"/>
      <c r="L35" s="13"/>
    </row>
    <row r="36" spans="1:12" ht="15.75" x14ac:dyDescent="0.25">
      <c r="A36" s="11"/>
      <c r="B36" s="11"/>
      <c r="C36" s="11"/>
      <c r="D36" s="11"/>
      <c r="E36" s="11"/>
      <c r="F36" s="11"/>
      <c r="G36" s="13"/>
      <c r="H36" s="13"/>
      <c r="I36" s="13"/>
      <c r="J36" s="13"/>
      <c r="K36" s="13"/>
      <c r="L36" s="13"/>
    </row>
    <row r="37" spans="1:12" ht="15.75" x14ac:dyDescent="0.25">
      <c r="A37" s="11"/>
      <c r="B37" s="11"/>
      <c r="C37" s="11"/>
      <c r="D37" s="11"/>
      <c r="E37" s="11"/>
      <c r="F37" s="11"/>
      <c r="G37" s="13"/>
      <c r="H37" s="13"/>
      <c r="I37" s="13"/>
      <c r="J37" s="13"/>
      <c r="K37" s="13"/>
      <c r="L37" s="13"/>
    </row>
    <row r="38" spans="1:12" ht="15.75" x14ac:dyDescent="0.25">
      <c r="A38" s="11"/>
      <c r="B38" s="11"/>
      <c r="C38" s="11"/>
      <c r="D38" s="11"/>
      <c r="E38" s="11"/>
      <c r="F38" s="11"/>
      <c r="G38" s="13"/>
      <c r="H38" s="13"/>
      <c r="I38" s="13"/>
      <c r="J38" s="13"/>
      <c r="K38" s="13"/>
      <c r="L38" s="13"/>
    </row>
    <row r="39" spans="1:12" ht="15.75" x14ac:dyDescent="0.25">
      <c r="A39" s="11"/>
      <c r="B39" s="11"/>
      <c r="C39" s="11"/>
      <c r="D39" s="11"/>
      <c r="E39" s="11"/>
      <c r="F39" s="11"/>
      <c r="G39" s="13"/>
      <c r="H39" s="13"/>
      <c r="I39" s="13"/>
      <c r="J39" s="13"/>
      <c r="K39" s="13"/>
      <c r="L39" s="13"/>
    </row>
    <row r="40" spans="1:12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72" spans="11:15" hidden="1" x14ac:dyDescent="0.2"/>
    <row r="73" spans="11:15" ht="15.75" hidden="1" x14ac:dyDescent="0.25">
      <c r="K73" s="26" t="s">
        <v>17</v>
      </c>
      <c r="L73" s="27"/>
      <c r="M73" s="27"/>
      <c r="N73" s="27"/>
      <c r="O73" s="28"/>
    </row>
    <row r="74" spans="11:15" hidden="1" x14ac:dyDescent="0.2">
      <c r="K74" s="29" t="s">
        <v>6</v>
      </c>
      <c r="L74" s="29"/>
      <c r="M74" s="29"/>
      <c r="N74" s="2">
        <f>(D7+D6)*2/D8</f>
        <v>0.6</v>
      </c>
      <c r="O74" s="3">
        <f>N74</f>
        <v>0.6</v>
      </c>
    </row>
    <row r="75" spans="11:15" hidden="1" x14ac:dyDescent="0.2">
      <c r="K75" s="29" t="s">
        <v>7</v>
      </c>
      <c r="L75" s="29"/>
      <c r="M75" s="29"/>
      <c r="N75" s="4">
        <f>(D5-D7-D6)/D8</f>
        <v>0.4</v>
      </c>
      <c r="O75" s="3">
        <f>N75</f>
        <v>0.4</v>
      </c>
    </row>
    <row r="76" spans="11:15" hidden="1" x14ac:dyDescent="0.2">
      <c r="K76" s="30" t="s">
        <v>11</v>
      </c>
      <c r="L76" s="30"/>
      <c r="M76" s="30"/>
      <c r="N76" s="4"/>
      <c r="O76" s="3">
        <f>IF(O75&lt;=0,10%,O74*10%+O75*22%)</f>
        <v>0.14800000000000002</v>
      </c>
    </row>
    <row r="77" spans="11:15" hidden="1" x14ac:dyDescent="0.2"/>
    <row r="78" spans="11:15" ht="15.75" hidden="1" x14ac:dyDescent="0.25">
      <c r="K78" s="26" t="s">
        <v>18</v>
      </c>
      <c r="L78" s="27"/>
      <c r="M78" s="27"/>
      <c r="N78" s="27"/>
      <c r="O78" s="28"/>
    </row>
    <row r="79" spans="11:15" hidden="1" x14ac:dyDescent="0.2">
      <c r="K79" s="29" t="s">
        <v>6</v>
      </c>
      <c r="L79" s="29"/>
      <c r="M79" s="29"/>
      <c r="N79" s="2">
        <f>(D7+D6+13%*D8)*2/(D8*113%)</f>
        <v>0.76106194690265494</v>
      </c>
      <c r="O79" s="3">
        <f>N79</f>
        <v>0.76106194690265494</v>
      </c>
    </row>
    <row r="80" spans="11:15" hidden="1" x14ac:dyDescent="0.2">
      <c r="K80" s="29" t="s">
        <v>7</v>
      </c>
      <c r="L80" s="29"/>
      <c r="M80" s="29"/>
      <c r="N80" s="2">
        <f>(D5-D6-D7-13%*D8)/(D8*113%)</f>
        <v>0.23893805309734517</v>
      </c>
      <c r="O80" s="3">
        <f>N80</f>
        <v>0.23893805309734517</v>
      </c>
    </row>
    <row r="81" spans="11:15" hidden="1" x14ac:dyDescent="0.2">
      <c r="K81" s="30" t="s">
        <v>11</v>
      </c>
      <c r="L81" s="30"/>
      <c r="M81" s="30"/>
      <c r="N81" s="7"/>
      <c r="O81" s="3">
        <f>IF(O80&lt;=0,10%,O79*10%+O80*22%)</f>
        <v>0.12867256637168145</v>
      </c>
    </row>
  </sheetData>
  <sheetProtection algorithmName="SHA-512" hashValue="NHgwT+9/JYxJv5wr2k3cZgUL5yeQGu6JK4QC+FMoa9fJ/pZRCnFnsP4dYTOXkFy0Fr8taO1ip4deleHegvnNgQ==" saltValue="ES1eru/KIlTnt05gOl6tmw==" spinCount="100000" sheet="1" objects="1" scenarios="1"/>
  <mergeCells count="10">
    <mergeCell ref="K78:O78"/>
    <mergeCell ref="K79:M79"/>
    <mergeCell ref="K80:M80"/>
    <mergeCell ref="K81:M81"/>
    <mergeCell ref="K76:M76"/>
    <mergeCell ref="A1:D1"/>
    <mergeCell ref="A3:A6"/>
    <mergeCell ref="K73:O73"/>
    <mergeCell ref="K74:M74"/>
    <mergeCell ref="K75:M7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'scelta iva'!$A$2:$A$3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8" sqref="D18"/>
    </sheetView>
  </sheetViews>
  <sheetFormatPr defaultRowHeight="15" x14ac:dyDescent="0.25"/>
  <cols>
    <col min="1" max="1" width="21.7109375" customWidth="1"/>
  </cols>
  <sheetData>
    <row r="1" spans="1:1" x14ac:dyDescent="0.25">
      <c r="A1" s="22" t="s">
        <v>19</v>
      </c>
    </row>
    <row r="2" spans="1:1" x14ac:dyDescent="0.25">
      <c r="A2" s="18">
        <v>0.1</v>
      </c>
    </row>
    <row r="3" spans="1:1" x14ac:dyDescent="0.25">
      <c r="A3" s="23" t="s">
        <v>20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2EBF57-87FA-40AF-A9C1-2BD320483D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RIVENDITORE-INSTALLATORE</vt:lpstr>
      <vt:lpstr>scelta 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evangelisti</dc:creator>
  <cp:lastModifiedBy>matteo evangelisti</cp:lastModifiedBy>
  <cp:lastPrinted>2020-06-22T09:07:12Z</cp:lastPrinted>
  <dcterms:created xsi:type="dcterms:W3CDTF">2020-06-16T09:53:23Z</dcterms:created>
  <dcterms:modified xsi:type="dcterms:W3CDTF">2020-07-08T09:42:20Z</dcterms:modified>
</cp:coreProperties>
</file>